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ufzeichnungen\MHB 4 Realisierung\4.6 Beratung Agrarrecht und allg\3 Arbeitskräfte\2024\"/>
    </mc:Choice>
  </mc:AlternateContent>
  <xr:revisionPtr revIDLastSave="0" documentId="13_ncr:1_{F023D872-5776-490B-AD04-3125B84EB740}" xr6:coauthVersionLast="47" xr6:coauthVersionMax="47" xr10:uidLastSave="{00000000-0000-0000-0000-000000000000}"/>
  <bookViews>
    <workbookView xWindow="2616" yWindow="2616" windowWidth="17280" windowHeight="8964" xr2:uid="{00000000-000D-0000-FFFF-FFFF00000000}"/>
  </bookViews>
  <sheets>
    <sheet name="2024" sheetId="11" r:id="rId1"/>
    <sheet name="Tabelle2" sheetId="2" r:id="rId2"/>
  </sheets>
  <definedNames>
    <definedName name="_xlnm.Print_Area" localSheetId="0">'2024'!$A$1:$E$56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1" l="1"/>
  <c r="D6" i="11"/>
  <c r="C8" i="11" l="1"/>
  <c r="G28" i="11" l="1"/>
  <c r="D9" i="11"/>
  <c r="G27" i="11"/>
  <c r="G26" i="11"/>
  <c r="G25" i="11"/>
  <c r="D23" i="11"/>
  <c r="D24" i="11"/>
  <c r="D25" i="11"/>
  <c r="D26" i="11"/>
  <c r="C27" i="11"/>
  <c r="D30" i="11"/>
  <c r="D17" i="11" l="1"/>
  <c r="D13" i="11"/>
  <c r="D16" i="11"/>
  <c r="D12" i="11"/>
  <c r="C19" i="11"/>
  <c r="D21" i="11" l="1"/>
  <c r="D32" i="11"/>
  <c r="D34" i="11" s="1"/>
  <c r="D46" i="11" s="1"/>
</calcChain>
</file>

<file path=xl/sharedStrings.xml><?xml version="1.0" encoding="utf-8"?>
<sst xmlns="http://schemas.openxmlformats.org/spreadsheetml/2006/main" count="64" uniqueCount="64">
  <si>
    <t>Abzüge</t>
  </si>
  <si>
    <t>AHV/IV/EO</t>
  </si>
  <si>
    <t>Nichtberufsunfall</t>
  </si>
  <si>
    <t>Krankentaggeld</t>
  </si>
  <si>
    <t>Mittag</t>
  </si>
  <si>
    <t>Abend</t>
  </si>
  <si>
    <t>Nettolohn</t>
  </si>
  <si>
    <t>Bruttolohn total</t>
  </si>
  <si>
    <t>Krankenpflege</t>
  </si>
  <si>
    <t>Anzahl</t>
  </si>
  <si>
    <t>Spesen</t>
  </si>
  <si>
    <t>Spezielle Abzüge</t>
  </si>
  <si>
    <t>Bezug Naturalleistungen</t>
  </si>
  <si>
    <t>Frühstück</t>
  </si>
  <si>
    <t>Logis</t>
  </si>
  <si>
    <t>Pensionskasse              (Jahrgang:</t>
  </si>
  <si>
    <t>Name des Angestellten:</t>
  </si>
  <si>
    <t>Arbeitnehmer (AN)</t>
  </si>
  <si>
    <t>Kost und Logis pauschal</t>
  </si>
  <si>
    <t>Koordinationabzug BVG</t>
  </si>
  <si>
    <t>Mindest zu versichernder Lohn</t>
  </si>
  <si>
    <t>Eintritsschwelle BVG</t>
  </si>
  <si>
    <t>Kinderzulagen im Talgebiet</t>
  </si>
  <si>
    <t>Kinderzulagen im Berggebiet</t>
  </si>
  <si>
    <t>Haushaltzulage</t>
  </si>
  <si>
    <t>Arbeitgeber:</t>
  </si>
  <si>
    <t>ALV</t>
  </si>
  <si>
    <t>Monat</t>
  </si>
  <si>
    <t>Jahr</t>
  </si>
  <si>
    <t>Ausbildungszulagen im Talgebiet</t>
  </si>
  <si>
    <t>Ausbildungszulagen im Berggebiet</t>
  </si>
  <si>
    <t>Kost und Logis</t>
  </si>
  <si>
    <t>Fr. pro Monat</t>
  </si>
  <si>
    <t>Morgenessen pro Monat</t>
  </si>
  <si>
    <t>Mittagessen pro Monat</t>
  </si>
  <si>
    <t>Abendessen pro Monat</t>
  </si>
  <si>
    <t>Unterkunft pro Monat</t>
  </si>
  <si>
    <t>Preis pro Tag</t>
  </si>
  <si>
    <t>Lohnabrechnung</t>
  </si>
  <si>
    <t>pro Monat</t>
  </si>
  <si>
    <t>Nichtberufsunfall Landwirtschaft (Agrisano)</t>
  </si>
  <si>
    <t>Seuerpflichter Lohn:</t>
  </si>
  <si>
    <t xml:space="preserve"> </t>
  </si>
  <si>
    <t>Krankentaggeld Globalversicherung</t>
  </si>
  <si>
    <t>Total Abzüge Versicherungen + Steuern</t>
  </si>
  <si>
    <t>Bemerkungen:</t>
  </si>
  <si>
    <t>Überstunden, Ferien, Freizeit</t>
  </si>
  <si>
    <t>Quellensteuer (unverbindliche Angabe)</t>
  </si>
  <si>
    <t>Haushaltszulage (steuerpflichtig)</t>
  </si>
  <si>
    <t>AHV pflichtige Lohnbestandteile</t>
  </si>
  <si>
    <t>Nicht AHV pflichtige Lohnbestandteile</t>
  </si>
  <si>
    <t>Kinder- und Ausbildungszulagen (steuerpflichtig)</t>
  </si>
  <si>
    <t>Ferienenschädigung für Personen mit sehr unregelmässiger Beschäftigung</t>
  </si>
  <si>
    <t>4 Wochen Ferien: 8,33%</t>
  </si>
  <si>
    <t>5 Wochen Ferien: 10,64%</t>
  </si>
  <si>
    <t>andere Naturallohnbestandteile</t>
  </si>
  <si>
    <t>Total Naturallohn</t>
  </si>
  <si>
    <t>Auszahlung</t>
  </si>
  <si>
    <t>Abzüge:</t>
  </si>
  <si>
    <t>Pensionskasse: Gemäss Tabellen</t>
  </si>
  <si>
    <t>Stundenlohn</t>
  </si>
  <si>
    <t>Anteil Ferienentschädigung</t>
  </si>
  <si>
    <t>Abzüge total (gerundet)</t>
  </si>
  <si>
    <t>zwischen 0,325 % und 0,5 % je nach Vertrag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</si>
</sst>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00%"/>
    <numFmt numFmtId="165" formatCode="0&quot;)&quot;"/>
    <numFmt numFmtId="166" formatCode="_ * #,##0_ ;_ * \-#,##0_ ;_ * &quot;-&quot;??_ ;_ @_ "/>
    <numFmt numFmtId="167" formatCode="##&quot; St.&quot;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color indexed="9"/>
      <name val="Arial Black"/>
      <family val="2"/>
    </font>
    <font>
      <b/>
      <sz val="10"/>
      <name val="Arial Black"/>
      <family val="2"/>
    </font>
    <font>
      <i/>
      <sz val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92">
    <xf numFmtId="0" fontId="0" fillId="0" borderId="0" xfId="0"/>
    <xf numFmtId="43" fontId="0" fillId="0" borderId="0" xfId="2" applyFont="1"/>
    <xf numFmtId="164" fontId="0" fillId="0" borderId="0" xfId="0" applyNumberFormat="1"/>
    <xf numFmtId="43" fontId="0" fillId="0" borderId="0" xfId="0" applyNumberFormat="1"/>
    <xf numFmtId="0" fontId="2" fillId="0" borderId="0" xfId="0" applyFont="1"/>
    <xf numFmtId="43" fontId="2" fillId="0" borderId="0" xfId="2" applyFont="1"/>
    <xf numFmtId="43" fontId="2" fillId="0" borderId="0" xfId="0" applyNumberFormat="1" applyFont="1"/>
    <xf numFmtId="0" fontId="3" fillId="0" borderId="0" xfId="0" applyFont="1"/>
    <xf numFmtId="43" fontId="2" fillId="0" borderId="0" xfId="2" applyFont="1" applyFill="1"/>
    <xf numFmtId="43" fontId="2" fillId="0" borderId="1" xfId="2" applyFont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1" xfId="0" applyBorder="1"/>
    <xf numFmtId="0" fontId="3" fillId="0" borderId="1" xfId="0" applyFont="1" applyBorder="1"/>
    <xf numFmtId="43" fontId="2" fillId="0" borderId="2" xfId="0" applyNumberFormat="1" applyFont="1" applyBorder="1"/>
    <xf numFmtId="0" fontId="0" fillId="0" borderId="3" xfId="0" applyBorder="1"/>
    <xf numFmtId="0" fontId="6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7" xfId="0" applyFont="1" applyBorder="1"/>
    <xf numFmtId="0" fontId="4" fillId="0" borderId="6" xfId="0" applyFont="1" applyBorder="1"/>
    <xf numFmtId="0" fontId="0" fillId="0" borderId="4" xfId="0" applyBorder="1"/>
    <xf numFmtId="0" fontId="0" fillId="0" borderId="5" xfId="0" applyBorder="1"/>
    <xf numFmtId="0" fontId="5" fillId="0" borderId="4" xfId="0" applyFont="1" applyBorder="1"/>
    <xf numFmtId="0" fontId="0" fillId="0" borderId="8" xfId="0" applyBorder="1"/>
    <xf numFmtId="0" fontId="8" fillId="0" borderId="0" xfId="0" applyFont="1"/>
    <xf numFmtId="2" fontId="0" fillId="0" borderId="1" xfId="0" applyNumberFormat="1" applyBorder="1"/>
    <xf numFmtId="165" fontId="0" fillId="2" borderId="7" xfId="0" applyNumberFormat="1" applyFill="1" applyBorder="1" applyAlignment="1">
      <alignment horizontal="left"/>
    </xf>
    <xf numFmtId="0" fontId="0" fillId="2" borderId="0" xfId="0" applyFill="1"/>
    <xf numFmtId="0" fontId="6" fillId="0" borderId="0" xfId="0" applyFont="1"/>
    <xf numFmtId="0" fontId="0" fillId="0" borderId="9" xfId="0" applyBorder="1"/>
    <xf numFmtId="2" fontId="10" fillId="0" borderId="10" xfId="0" applyNumberFormat="1" applyFont="1" applyBorder="1"/>
    <xf numFmtId="43" fontId="1" fillId="2" borderId="1" xfId="2" applyFill="1" applyBorder="1"/>
    <xf numFmtId="43" fontId="1" fillId="0" borderId="0" xfId="2"/>
    <xf numFmtId="43" fontId="1" fillId="0" borderId="0" xfId="2" applyFill="1"/>
    <xf numFmtId="43" fontId="1" fillId="0" borderId="1" xfId="2" applyBorder="1"/>
    <xf numFmtId="43" fontId="1" fillId="0" borderId="1" xfId="2" applyFont="1" applyBorder="1"/>
    <xf numFmtId="43" fontId="1" fillId="2" borderId="11" xfId="2" applyFont="1" applyFill="1" applyBorder="1"/>
    <xf numFmtId="43" fontId="1" fillId="2" borderId="11" xfId="2" applyFill="1" applyBorder="1"/>
    <xf numFmtId="0" fontId="0" fillId="0" borderId="0" xfId="0" applyAlignment="1">
      <alignment horizontal="right"/>
    </xf>
    <xf numFmtId="43" fontId="2" fillId="0" borderId="12" xfId="0" applyNumberFormat="1" applyFont="1" applyBorder="1"/>
    <xf numFmtId="43" fontId="11" fillId="0" borderId="0" xfId="2" applyFont="1" applyFill="1" applyBorder="1"/>
    <xf numFmtId="43" fontId="1" fillId="0" borderId="0" xfId="2" applyFill="1" applyBorder="1" applyAlignment="1">
      <alignment horizontal="center"/>
    </xf>
    <xf numFmtId="0" fontId="15" fillId="0" borderId="4" xfId="1" applyFont="1" applyBorder="1" applyAlignment="1" applyProtection="1"/>
    <xf numFmtId="43" fontId="1" fillId="0" borderId="0" xfId="2" applyFill="1" applyBorder="1"/>
    <xf numFmtId="43" fontId="2" fillId="0" borderId="0" xfId="2" applyFont="1" applyFill="1" applyBorder="1"/>
    <xf numFmtId="43" fontId="0" fillId="0" borderId="0" xfId="2" applyFont="1" applyFill="1" applyBorder="1"/>
    <xf numFmtId="43" fontId="7" fillId="0" borderId="0" xfId="2" applyFont="1" applyFill="1" applyBorder="1"/>
    <xf numFmtId="43" fontId="1" fillId="0" borderId="0" xfId="2" applyFont="1" applyFill="1" applyBorder="1"/>
    <xf numFmtId="43" fontId="4" fillId="0" borderId="0" xfId="2" applyFont="1" applyFill="1" applyBorder="1"/>
    <xf numFmtId="0" fontId="12" fillId="3" borderId="0" xfId="0" applyFont="1" applyFill="1" applyAlignment="1">
      <alignment horizontal="left" vertical="center"/>
    </xf>
    <xf numFmtId="0" fontId="13" fillId="3" borderId="0" xfId="0" applyFont="1" applyFill="1"/>
    <xf numFmtId="0" fontId="12" fillId="3" borderId="0" xfId="0" applyFont="1" applyFill="1" applyAlignment="1">
      <alignment horizontal="right" vertical="center"/>
    </xf>
    <xf numFmtId="166" fontId="0" fillId="0" borderId="0" xfId="2" applyNumberFormat="1" applyFont="1" applyFill="1"/>
    <xf numFmtId="43" fontId="5" fillId="0" borderId="4" xfId="2" applyFont="1" applyFill="1" applyBorder="1"/>
    <xf numFmtId="0" fontId="5" fillId="0" borderId="5" xfId="0" applyFont="1" applyBorder="1"/>
    <xf numFmtId="43" fontId="1" fillId="4" borderId="1" xfId="2" applyFill="1" applyBorder="1" applyAlignment="1">
      <alignment horizontal="center"/>
    </xf>
    <xf numFmtId="43" fontId="1" fillId="0" borderId="3" xfId="2" applyBorder="1"/>
    <xf numFmtId="43" fontId="0" fillId="2" borderId="11" xfId="2" applyFont="1" applyFill="1" applyBorder="1"/>
    <xf numFmtId="0" fontId="0" fillId="0" borderId="7" xfId="0" applyBorder="1"/>
    <xf numFmtId="43" fontId="11" fillId="4" borderId="1" xfId="2" applyFont="1" applyFill="1" applyBorder="1"/>
    <xf numFmtId="0" fontId="10" fillId="0" borderId="0" xfId="0" applyFont="1"/>
    <xf numFmtId="43" fontId="10" fillId="0" borderId="0" xfId="2" applyFont="1" applyFill="1" applyBorder="1"/>
    <xf numFmtId="43" fontId="10" fillId="0" borderId="0" xfId="0" applyNumberFormat="1" applyFont="1"/>
    <xf numFmtId="43" fontId="0" fillId="0" borderId="11" xfId="0" applyNumberFormat="1" applyBorder="1"/>
    <xf numFmtId="43" fontId="1" fillId="0" borderId="3" xfId="2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13" xfId="0" applyBorder="1"/>
    <xf numFmtId="0" fontId="12" fillId="0" borderId="0" xfId="0" applyFont="1" applyAlignment="1">
      <alignment horizontal="right" vertical="center"/>
    </xf>
    <xf numFmtId="43" fontId="5" fillId="0" borderId="0" xfId="2" applyFont="1" applyFill="1" applyBorder="1"/>
    <xf numFmtId="9" fontId="0" fillId="0" borderId="1" xfId="0" applyNumberFormat="1" applyBorder="1"/>
    <xf numFmtId="43" fontId="1" fillId="4" borderId="1" xfId="2" applyFill="1" applyBorder="1"/>
    <xf numFmtId="43" fontId="2" fillId="0" borderId="2" xfId="2" applyFont="1" applyBorder="1"/>
    <xf numFmtId="43" fontId="1" fillId="4" borderId="1" xfId="0" applyNumberFormat="1" applyFont="1" applyFill="1" applyBorder="1"/>
    <xf numFmtId="0" fontId="0" fillId="0" borderId="0" xfId="0" applyAlignment="1">
      <alignment vertical="center"/>
    </xf>
    <xf numFmtId="43" fontId="7" fillId="0" borderId="3" xfId="2" applyFont="1" applyBorder="1" applyAlignment="1">
      <alignment vertical="center"/>
    </xf>
    <xf numFmtId="43" fontId="7" fillId="0" borderId="0" xfId="2" applyFont="1" applyFill="1" applyBorder="1" applyAlignment="1">
      <alignment vertical="center"/>
    </xf>
    <xf numFmtId="9" fontId="7" fillId="0" borderId="1" xfId="0" applyNumberFormat="1" applyFont="1" applyBorder="1" applyAlignment="1">
      <alignment horizontal="right" vertical="center"/>
    </xf>
    <xf numFmtId="0" fontId="14" fillId="0" borderId="6" xfId="0" applyFont="1" applyBorder="1"/>
    <xf numFmtId="164" fontId="0" fillId="0" borderId="0" xfId="0" applyNumberFormat="1" applyAlignment="1">
      <alignment horizontal="left"/>
    </xf>
    <xf numFmtId="0" fontId="1" fillId="0" borderId="0" xfId="0" applyFont="1"/>
    <xf numFmtId="0" fontId="1" fillId="0" borderId="4" xfId="0" applyFont="1" applyBorder="1"/>
    <xf numFmtId="0" fontId="7" fillId="0" borderId="4" xfId="0" applyFont="1" applyBorder="1"/>
    <xf numFmtId="43" fontId="7" fillId="0" borderId="11" xfId="0" applyNumberFormat="1" applyFont="1" applyBorder="1"/>
    <xf numFmtId="0" fontId="1" fillId="0" borderId="5" xfId="0" applyFont="1" applyBorder="1" applyAlignment="1">
      <alignment horizontal="right"/>
    </xf>
    <xf numFmtId="43" fontId="0" fillId="0" borderId="0" xfId="2" applyFont="1" applyFill="1"/>
    <xf numFmtId="43" fontId="0" fillId="4" borderId="4" xfId="2" applyFont="1" applyFill="1" applyBorder="1"/>
    <xf numFmtId="167" fontId="0" fillId="4" borderId="4" xfId="0" applyNumberFormat="1" applyFill="1" applyBorder="1"/>
    <xf numFmtId="2" fontId="0" fillId="0" borderId="4" xfId="2" applyNumberFormat="1" applyFont="1" applyBorder="1"/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osting.tg.ch/TG/kalkulatoren/kalkulatoren/calc_06_que.html" TargetMode="External"/><Relationship Id="rId1" Type="http://schemas.openxmlformats.org/officeDocument/2006/relationships/hyperlink" Target="file:///\\sbs01-tmp\Daten_TBV\Versicherungen\Globalversicherung\Tarife\2009\PK%20Praemienberechnung_2009_d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showGridLines="0" tabSelected="1" zoomScaleNormal="100" workbookViewId="0">
      <selection activeCell="D1" sqref="D1"/>
    </sheetView>
  </sheetViews>
  <sheetFormatPr baseColWidth="10" defaultRowHeight="13.2" x14ac:dyDescent="0.25"/>
  <cols>
    <col min="1" max="1" width="32" customWidth="1"/>
    <col min="2" max="2" width="8.44140625" customWidth="1"/>
    <col min="3" max="3" width="14.33203125" customWidth="1"/>
    <col min="4" max="4" width="17.5546875" customWidth="1"/>
    <col min="5" max="5" width="7.109375" customWidth="1"/>
    <col min="6" max="6" width="4.6640625" customWidth="1"/>
    <col min="10" max="10" width="7.88671875" customWidth="1"/>
  </cols>
  <sheetData>
    <row r="1" spans="1:11" ht="24.75" customHeight="1" x14ac:dyDescent="0.4">
      <c r="A1" s="52" t="s">
        <v>38</v>
      </c>
      <c r="B1" s="53"/>
      <c r="C1" s="53"/>
      <c r="D1" s="54">
        <v>2024</v>
      </c>
      <c r="E1" s="54"/>
      <c r="F1" s="71"/>
    </row>
    <row r="2" spans="1:11" ht="27" customHeight="1" x14ac:dyDescent="0.25">
      <c r="A2" s="31" t="s">
        <v>25</v>
      </c>
      <c r="B2" s="30"/>
      <c r="C2" s="30"/>
      <c r="D2" s="30"/>
      <c r="E2" s="30"/>
    </row>
    <row r="3" spans="1:11" ht="21" customHeight="1" x14ac:dyDescent="0.25">
      <c r="A3" s="31" t="s">
        <v>16</v>
      </c>
      <c r="B3" s="30"/>
      <c r="C3" s="30"/>
      <c r="D3" s="30"/>
      <c r="E3" s="30"/>
    </row>
    <row r="4" spans="1:11" ht="6.75" customHeight="1" x14ac:dyDescent="0.25">
      <c r="A4" s="70"/>
      <c r="B4" s="70"/>
      <c r="C4" s="70"/>
      <c r="D4" s="70"/>
      <c r="E4" s="70"/>
    </row>
    <row r="5" spans="1:11" ht="20.25" customHeight="1" x14ac:dyDescent="0.25">
      <c r="A5" s="27" t="s">
        <v>49</v>
      </c>
      <c r="G5" s="83" t="s">
        <v>52</v>
      </c>
    </row>
    <row r="6" spans="1:11" x14ac:dyDescent="0.25">
      <c r="A6" s="84" t="s">
        <v>60</v>
      </c>
      <c r="B6" s="90">
        <v>1</v>
      </c>
      <c r="C6" s="89">
        <v>100</v>
      </c>
      <c r="D6" s="34">
        <f>B6*C6</f>
        <v>100</v>
      </c>
      <c r="E6" s="46"/>
      <c r="F6" s="46"/>
      <c r="G6" s="83" t="s">
        <v>53</v>
      </c>
    </row>
    <row r="7" spans="1:11" x14ac:dyDescent="0.25">
      <c r="A7" s="23"/>
      <c r="B7" s="23"/>
      <c r="C7" s="23"/>
      <c r="D7" s="34"/>
      <c r="E7" s="46"/>
      <c r="F7" s="46"/>
      <c r="G7" s="83" t="s">
        <v>54</v>
      </c>
    </row>
    <row r="8" spans="1:11" x14ac:dyDescent="0.25">
      <c r="A8" s="84" t="s">
        <v>61</v>
      </c>
      <c r="B8" s="23"/>
      <c r="C8" s="91">
        <f>D6*0.0833</f>
        <v>8.33</v>
      </c>
      <c r="D8" s="62"/>
      <c r="E8" s="43"/>
      <c r="F8" s="43"/>
    </row>
    <row r="9" spans="1:11" x14ac:dyDescent="0.25">
      <c r="A9" s="17" t="s">
        <v>7</v>
      </c>
      <c r="B9" s="17"/>
      <c r="C9" s="17"/>
      <c r="D9" s="9">
        <f>SUM(D6:D8)</f>
        <v>100</v>
      </c>
      <c r="E9" s="47"/>
      <c r="F9" s="47"/>
      <c r="G9" s="41" t="s">
        <v>27</v>
      </c>
      <c r="K9" s="41" t="s">
        <v>28</v>
      </c>
    </row>
    <row r="10" spans="1:11" x14ac:dyDescent="0.25">
      <c r="D10" s="35"/>
      <c r="E10" s="36"/>
      <c r="F10" s="36"/>
      <c r="G10" s="88">
        <v>1837.5</v>
      </c>
      <c r="H10" t="s">
        <v>21</v>
      </c>
      <c r="K10" s="55">
        <v>22050</v>
      </c>
    </row>
    <row r="11" spans="1:11" x14ac:dyDescent="0.25">
      <c r="A11" s="7" t="s">
        <v>0</v>
      </c>
      <c r="C11" s="7" t="s">
        <v>17</v>
      </c>
      <c r="D11" s="35"/>
      <c r="E11" s="36"/>
      <c r="F11" s="36"/>
      <c r="G11" s="88">
        <v>2143.75</v>
      </c>
      <c r="H11" t="s">
        <v>19</v>
      </c>
      <c r="K11" s="55">
        <v>25725</v>
      </c>
    </row>
    <row r="12" spans="1:11" x14ac:dyDescent="0.25">
      <c r="A12" s="23" t="s">
        <v>1</v>
      </c>
      <c r="B12" s="23"/>
      <c r="C12" s="10">
        <v>5.2999999999999999E-2</v>
      </c>
      <c r="D12" s="37">
        <f>ROUND($D$9*C12,2)</f>
        <v>5.3</v>
      </c>
      <c r="E12" s="46"/>
      <c r="F12" s="46"/>
      <c r="G12" s="88">
        <v>3675</v>
      </c>
      <c r="H12" t="s">
        <v>20</v>
      </c>
      <c r="K12" s="55">
        <f>G12*12</f>
        <v>44100</v>
      </c>
    </row>
    <row r="13" spans="1:11" x14ac:dyDescent="0.25">
      <c r="A13" s="23" t="s">
        <v>26</v>
      </c>
      <c r="B13" s="23"/>
      <c r="C13" s="10">
        <v>1.0999999999999999E-2</v>
      </c>
      <c r="D13" s="37">
        <f>ROUND($D$9*C13,2)</f>
        <v>1.1000000000000001</v>
      </c>
      <c r="E13" s="46"/>
      <c r="F13" s="46"/>
      <c r="G13" s="83" t="s">
        <v>58</v>
      </c>
    </row>
    <row r="14" spans="1:11" x14ac:dyDescent="0.25">
      <c r="A14" s="23"/>
      <c r="C14" s="10"/>
      <c r="D14" s="37"/>
      <c r="E14" s="46"/>
      <c r="F14" s="46"/>
      <c r="G14" s="83" t="s">
        <v>59</v>
      </c>
    </row>
    <row r="15" spans="1:11" x14ac:dyDescent="0.25">
      <c r="A15" s="45" t="s">
        <v>15</v>
      </c>
      <c r="B15" s="29"/>
      <c r="C15" s="10"/>
      <c r="D15" s="74"/>
      <c r="E15" s="46"/>
      <c r="F15" s="46"/>
      <c r="G15" s="68" t="s">
        <v>40</v>
      </c>
    </row>
    <row r="16" spans="1:11" x14ac:dyDescent="0.25">
      <c r="A16" s="23" t="s">
        <v>2</v>
      </c>
      <c r="B16" s="23"/>
      <c r="C16" s="11">
        <v>1.6070000000000001E-2</v>
      </c>
      <c r="D16" s="37">
        <f>ROUND($D$9*C16,2)</f>
        <v>1.61</v>
      </c>
      <c r="E16" s="72" t="s">
        <v>42</v>
      </c>
      <c r="F16" s="46"/>
      <c r="G16" s="82">
        <v>1.6070000000000001E-2</v>
      </c>
    </row>
    <row r="17" spans="1:8" x14ac:dyDescent="0.25">
      <c r="A17" s="23" t="s">
        <v>3</v>
      </c>
      <c r="B17" s="23"/>
      <c r="C17" s="11">
        <v>3.2499999999999999E-3</v>
      </c>
      <c r="D17" s="37">
        <f>ROUND($D$9*C17,2)</f>
        <v>0.33</v>
      </c>
      <c r="E17" s="46"/>
      <c r="F17" s="46"/>
      <c r="G17" s="68" t="s">
        <v>43</v>
      </c>
    </row>
    <row r="18" spans="1:8" x14ac:dyDescent="0.25">
      <c r="A18" s="19" t="s">
        <v>8</v>
      </c>
      <c r="B18" s="61"/>
      <c r="C18" s="73"/>
      <c r="D18" s="74"/>
      <c r="E18" s="46"/>
      <c r="F18" s="46"/>
      <c r="G18" s="83" t="s">
        <v>63</v>
      </c>
    </row>
    <row r="19" spans="1:8" ht="15" customHeight="1" x14ac:dyDescent="0.25">
      <c r="A19" s="63" t="s">
        <v>41</v>
      </c>
      <c r="B19" s="64"/>
      <c r="C19" s="65">
        <f>SUM(D9,D37:D38)</f>
        <v>100</v>
      </c>
      <c r="D19" s="59"/>
      <c r="E19" s="46"/>
      <c r="F19" s="46"/>
    </row>
    <row r="20" spans="1:8" x14ac:dyDescent="0.25">
      <c r="A20" s="45" t="s">
        <v>47</v>
      </c>
      <c r="B20" s="23"/>
      <c r="C20" s="26"/>
      <c r="D20" s="60"/>
      <c r="E20" s="48"/>
      <c r="F20" s="48"/>
    </row>
    <row r="21" spans="1:8" ht="18.75" customHeight="1" x14ac:dyDescent="0.25">
      <c r="A21" s="77"/>
      <c r="B21" s="77"/>
      <c r="C21" s="80" t="s">
        <v>44</v>
      </c>
      <c r="D21" s="78">
        <f>SUM(D12:D20)</f>
        <v>8.34</v>
      </c>
      <c r="E21" s="79"/>
      <c r="F21" s="49"/>
    </row>
    <row r="22" spans="1:8" ht="16.5" customHeight="1" x14ac:dyDescent="0.25">
      <c r="A22" s="7" t="s">
        <v>12</v>
      </c>
      <c r="B22" s="13" t="s">
        <v>9</v>
      </c>
      <c r="C22" s="13" t="s">
        <v>37</v>
      </c>
      <c r="D22" s="12"/>
    </row>
    <row r="23" spans="1:8" x14ac:dyDescent="0.25">
      <c r="A23" s="24" t="s">
        <v>13</v>
      </c>
      <c r="B23" s="12"/>
      <c r="C23" s="28">
        <v>3.5</v>
      </c>
      <c r="D23" s="38">
        <f>C23*B23</f>
        <v>0</v>
      </c>
      <c r="E23" s="50"/>
      <c r="F23" s="50"/>
      <c r="G23" t="s">
        <v>31</v>
      </c>
    </row>
    <row r="24" spans="1:8" x14ac:dyDescent="0.25">
      <c r="A24" s="24" t="s">
        <v>4</v>
      </c>
      <c r="B24" s="12"/>
      <c r="C24" s="28">
        <v>10</v>
      </c>
      <c r="D24" s="38">
        <f>C24*B24</f>
        <v>0</v>
      </c>
      <c r="E24" s="50"/>
      <c r="F24" s="50"/>
      <c r="G24">
        <v>990</v>
      </c>
      <c r="H24" t="s">
        <v>32</v>
      </c>
    </row>
    <row r="25" spans="1:8" x14ac:dyDescent="0.25">
      <c r="A25" s="24" t="s">
        <v>5</v>
      </c>
      <c r="B25" s="12"/>
      <c r="C25" s="28">
        <v>8</v>
      </c>
      <c r="D25" s="38">
        <f>C25*B25</f>
        <v>0</v>
      </c>
      <c r="E25" s="50"/>
      <c r="F25" s="50"/>
      <c r="G25">
        <f>3.5*30</f>
        <v>105</v>
      </c>
      <c r="H25" t="s">
        <v>33</v>
      </c>
    </row>
    <row r="26" spans="1:8" x14ac:dyDescent="0.25">
      <c r="A26" s="24" t="s">
        <v>14</v>
      </c>
      <c r="B26" s="12"/>
      <c r="C26" s="28">
        <v>11.5</v>
      </c>
      <c r="D26" s="38">
        <f>C26*B26</f>
        <v>0</v>
      </c>
      <c r="E26" s="50"/>
      <c r="F26" s="50"/>
      <c r="G26">
        <f>10*30</f>
        <v>300</v>
      </c>
      <c r="H26" t="s">
        <v>34</v>
      </c>
    </row>
    <row r="27" spans="1:8" x14ac:dyDescent="0.25">
      <c r="A27" s="23" t="s">
        <v>18</v>
      </c>
      <c r="B27" s="32"/>
      <c r="C27" s="33">
        <f>SUM(C23:C26)</f>
        <v>33</v>
      </c>
      <c r="D27" s="39"/>
      <c r="E27" s="50"/>
      <c r="F27" s="50"/>
      <c r="G27">
        <f>8*30</f>
        <v>240</v>
      </c>
      <c r="H27" t="s">
        <v>35</v>
      </c>
    </row>
    <row r="28" spans="1:8" x14ac:dyDescent="0.25">
      <c r="A28" s="84" t="s">
        <v>55</v>
      </c>
      <c r="B28" s="23"/>
      <c r="C28" s="24"/>
      <c r="D28" s="40"/>
      <c r="E28" s="46"/>
      <c r="F28" s="46"/>
      <c r="G28">
        <f>11.5*30</f>
        <v>345</v>
      </c>
      <c r="H28" t="s">
        <v>36</v>
      </c>
    </row>
    <row r="29" spans="1:8" ht="6" customHeight="1" x14ac:dyDescent="0.25">
      <c r="D29" s="67"/>
      <c r="E29" s="50"/>
      <c r="F29" s="50"/>
    </row>
    <row r="30" spans="1:8" x14ac:dyDescent="0.25">
      <c r="A30" s="23"/>
      <c r="B30" s="23"/>
      <c r="C30" s="87" t="s">
        <v>56</v>
      </c>
      <c r="D30" s="66">
        <f>SUM(D23:D28)</f>
        <v>0</v>
      </c>
      <c r="E30" s="3"/>
      <c r="F30" s="3"/>
    </row>
    <row r="31" spans="1:8" ht="8.25" customHeight="1" x14ac:dyDescent="0.25">
      <c r="D31" s="15"/>
    </row>
    <row r="32" spans="1:8" x14ac:dyDescent="0.25">
      <c r="A32" s="85" t="s">
        <v>62</v>
      </c>
      <c r="B32" s="85"/>
      <c r="C32" s="85"/>
      <c r="D32" s="86">
        <f>ROUND(SUM(D12:D20)+D30,1)</f>
        <v>8.3000000000000007</v>
      </c>
      <c r="E32" s="6"/>
      <c r="F32" s="6"/>
    </row>
    <row r="33" spans="1:8" ht="5.25" customHeight="1" thickBot="1" x14ac:dyDescent="0.3"/>
    <row r="34" spans="1:8" ht="13.8" thickBot="1" x14ac:dyDescent="0.3">
      <c r="A34" s="17" t="s">
        <v>6</v>
      </c>
      <c r="B34" s="17"/>
      <c r="C34" s="17"/>
      <c r="D34" s="14">
        <f>D9-D32</f>
        <v>91.7</v>
      </c>
      <c r="E34" s="6"/>
      <c r="F34" s="6"/>
      <c r="G34" s="69" t="s">
        <v>39</v>
      </c>
    </row>
    <row r="35" spans="1:8" ht="4.5" customHeight="1" x14ac:dyDescent="0.25">
      <c r="A35" s="4"/>
      <c r="B35" s="4"/>
      <c r="C35" s="4"/>
      <c r="D35" s="42"/>
      <c r="E35" s="6"/>
      <c r="F35" s="6"/>
    </row>
    <row r="36" spans="1:8" x14ac:dyDescent="0.25">
      <c r="A36" s="27" t="s">
        <v>50</v>
      </c>
      <c r="B36" s="4"/>
      <c r="C36" s="4"/>
      <c r="D36" s="6"/>
      <c r="E36" s="6"/>
      <c r="F36" s="6"/>
      <c r="G36">
        <v>200</v>
      </c>
      <c r="H36" t="s">
        <v>22</v>
      </c>
    </row>
    <row r="37" spans="1:8" x14ac:dyDescent="0.25">
      <c r="A37" s="84" t="s">
        <v>51</v>
      </c>
      <c r="B37" s="25"/>
      <c r="C37" s="56"/>
      <c r="D37" s="76"/>
      <c r="E37" s="6"/>
      <c r="F37" s="6"/>
      <c r="G37">
        <v>250</v>
      </c>
      <c r="H37" t="s">
        <v>29</v>
      </c>
    </row>
    <row r="38" spans="1:8" x14ac:dyDescent="0.25">
      <c r="A38" s="84" t="s">
        <v>48</v>
      </c>
      <c r="B38" s="17"/>
      <c r="C38" s="57"/>
      <c r="D38" s="58"/>
      <c r="E38" s="44"/>
      <c r="F38" s="44"/>
      <c r="G38">
        <v>220</v>
      </c>
      <c r="H38" t="s">
        <v>23</v>
      </c>
    </row>
    <row r="39" spans="1:8" x14ac:dyDescent="0.25">
      <c r="A39" s="23"/>
      <c r="B39" s="23"/>
      <c r="C39" s="24"/>
      <c r="D39" s="34"/>
      <c r="E39" s="46"/>
      <c r="F39" s="46"/>
      <c r="G39">
        <v>270</v>
      </c>
      <c r="H39" t="s">
        <v>30</v>
      </c>
    </row>
    <row r="40" spans="1:8" x14ac:dyDescent="0.25">
      <c r="A40" s="23" t="s">
        <v>10</v>
      </c>
      <c r="B40" s="23"/>
      <c r="C40" s="24"/>
      <c r="D40" s="34"/>
      <c r="E40" s="46"/>
      <c r="F40" s="46"/>
      <c r="G40">
        <v>100</v>
      </c>
      <c r="H40" t="s">
        <v>24</v>
      </c>
    </row>
    <row r="41" spans="1:8" ht="8.25" customHeight="1" x14ac:dyDescent="0.25">
      <c r="B41" s="4"/>
      <c r="C41" s="4"/>
      <c r="D41" s="5"/>
      <c r="E41" s="8"/>
      <c r="F41" s="8"/>
    </row>
    <row r="42" spans="1:8" x14ac:dyDescent="0.25">
      <c r="A42" s="16" t="s">
        <v>11</v>
      </c>
      <c r="B42" s="17"/>
      <c r="C42" s="17"/>
      <c r="D42" s="46"/>
      <c r="E42" s="46"/>
      <c r="F42" s="46"/>
    </row>
    <row r="43" spans="1:8" x14ac:dyDescent="0.25">
      <c r="A43" s="25"/>
      <c r="B43" s="17"/>
      <c r="C43" s="18"/>
      <c r="D43" s="34"/>
      <c r="E43" s="46"/>
      <c r="F43" s="46"/>
    </row>
    <row r="44" spans="1:8" x14ac:dyDescent="0.25">
      <c r="A44" s="19"/>
      <c r="B44" s="20"/>
      <c r="C44" s="21"/>
      <c r="D44" s="34"/>
      <c r="E44" s="46"/>
      <c r="F44" s="46"/>
    </row>
    <row r="45" spans="1:8" ht="8.25" customHeight="1" thickBot="1" x14ac:dyDescent="0.3"/>
    <row r="46" spans="1:8" ht="13.8" thickBot="1" x14ac:dyDescent="0.3">
      <c r="A46" s="22" t="s">
        <v>57</v>
      </c>
      <c r="B46" s="22"/>
      <c r="C46" s="22"/>
      <c r="D46" s="75">
        <f>D34+SUM(D37:D40)-SUM(D43:D44)</f>
        <v>91.7</v>
      </c>
      <c r="E46" s="51"/>
      <c r="F46" s="51"/>
    </row>
    <row r="47" spans="1:8" ht="4.5" customHeight="1" x14ac:dyDescent="0.25"/>
    <row r="49" spans="1:5" x14ac:dyDescent="0.25">
      <c r="A49" s="17" t="s">
        <v>45</v>
      </c>
      <c r="B49" s="23"/>
      <c r="C49" s="23"/>
      <c r="D49" s="23"/>
      <c r="E49" s="23"/>
    </row>
    <row r="50" spans="1:5" x14ac:dyDescent="0.25">
      <c r="A50" s="81" t="s">
        <v>46</v>
      </c>
      <c r="B50" s="19"/>
      <c r="C50" s="19"/>
      <c r="D50" s="19"/>
      <c r="E50" s="19"/>
    </row>
    <row r="51" spans="1:5" x14ac:dyDescent="0.25">
      <c r="A51" s="19"/>
      <c r="B51" s="19"/>
      <c r="C51" s="19"/>
      <c r="D51" s="19"/>
      <c r="E51" s="19"/>
    </row>
    <row r="52" spans="1:5" x14ac:dyDescent="0.25">
      <c r="A52" s="19"/>
      <c r="B52" s="19"/>
      <c r="C52" s="19"/>
      <c r="D52" s="19"/>
      <c r="E52" s="19"/>
    </row>
    <row r="53" spans="1:5" x14ac:dyDescent="0.25">
      <c r="A53" s="19"/>
      <c r="B53" s="19"/>
      <c r="C53" s="19"/>
      <c r="D53" s="19"/>
      <c r="E53" s="19"/>
    </row>
    <row r="54" spans="1:5" x14ac:dyDescent="0.25">
      <c r="A54" s="19"/>
      <c r="B54" s="19"/>
      <c r="C54" s="19"/>
      <c r="D54" s="19"/>
      <c r="E54" s="19"/>
    </row>
    <row r="55" spans="1:5" x14ac:dyDescent="0.25">
      <c r="A55" s="19"/>
      <c r="B55" s="19"/>
      <c r="C55" s="19"/>
      <c r="D55" s="19"/>
      <c r="E55" s="19"/>
    </row>
    <row r="56" spans="1:5" x14ac:dyDescent="0.25">
      <c r="A56" s="19"/>
      <c r="B56" s="19"/>
      <c r="C56" s="19"/>
      <c r="D56" s="19"/>
      <c r="E56" s="19"/>
    </row>
  </sheetData>
  <phoneticPr fontId="0" type="noConversion"/>
  <hyperlinks>
    <hyperlink ref="A15" r:id="rId1" xr:uid="{00000000-0004-0000-0000-000000000000}"/>
    <hyperlink ref="A20" r:id="rId2" display="Steuern" xr:uid="{00000000-0004-0000-0000-000001000000}"/>
  </hyperlinks>
  <pageMargins left="1.07" right="0.34" top="0.71" bottom="0.89" header="0.34" footer="0.57999999999999996"/>
  <pageSetup paperSize="9" scale="99" orientation="portrait" r:id="rId3"/>
  <headerFooter alignWithMargins="0">
    <oddFooter>&amp;L&amp;"Tahoma,Standard"Kenntnisnahme durch den Arbeitgeber&amp;RKenntnisnahme durch den Arbeitnehmer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E26"/>
  <sheetViews>
    <sheetView workbookViewId="0">
      <selection activeCell="D47" sqref="D47"/>
    </sheetView>
  </sheetViews>
  <sheetFormatPr baseColWidth="10" defaultRowHeight="13.2" x14ac:dyDescent="0.25"/>
  <cols>
    <col min="1" max="1" width="21.33203125" customWidth="1"/>
  </cols>
  <sheetData>
    <row r="5" spans="1:5" x14ac:dyDescent="0.25">
      <c r="A5" s="4"/>
      <c r="B5" s="4"/>
      <c r="C5" s="5"/>
    </row>
    <row r="6" spans="1:5" x14ac:dyDescent="0.25">
      <c r="C6" s="1"/>
    </row>
    <row r="7" spans="1:5" x14ac:dyDescent="0.25">
      <c r="C7" s="1"/>
    </row>
    <row r="8" spans="1:5" x14ac:dyDescent="0.25">
      <c r="B8" s="2"/>
      <c r="C8" s="1"/>
      <c r="D8" s="2"/>
      <c r="E8" s="1"/>
    </row>
    <row r="9" spans="1:5" x14ac:dyDescent="0.25">
      <c r="B9" s="2"/>
      <c r="C9" s="1"/>
      <c r="D9" s="2"/>
      <c r="E9" s="1"/>
    </row>
    <row r="10" spans="1:5" x14ac:dyDescent="0.25">
      <c r="B10" s="2"/>
      <c r="C10" s="1"/>
      <c r="D10" s="2"/>
      <c r="E10" s="1"/>
    </row>
    <row r="11" spans="1:5" x14ac:dyDescent="0.25">
      <c r="B11" s="2"/>
      <c r="C11" s="1"/>
      <c r="D11" s="2"/>
      <c r="E11" s="1"/>
    </row>
    <row r="12" spans="1:5" x14ac:dyDescent="0.25">
      <c r="B12" s="2"/>
      <c r="C12" s="1"/>
      <c r="D12" s="2"/>
      <c r="E12" s="1"/>
    </row>
    <row r="13" spans="1:5" x14ac:dyDescent="0.25">
      <c r="B13" s="2"/>
      <c r="C13" s="1"/>
      <c r="D13" s="2"/>
      <c r="E13" s="1"/>
    </row>
    <row r="14" spans="1:5" x14ac:dyDescent="0.25">
      <c r="B14" s="2"/>
      <c r="C14" s="1"/>
      <c r="D14" s="2"/>
      <c r="E14" s="1"/>
    </row>
    <row r="16" spans="1:5" x14ac:dyDescent="0.25">
      <c r="C16" s="1"/>
    </row>
    <row r="17" spans="1:3" x14ac:dyDescent="0.25">
      <c r="C17" s="1"/>
    </row>
    <row r="18" spans="1:3" x14ac:dyDescent="0.25">
      <c r="C18" s="1"/>
    </row>
    <row r="19" spans="1:3" x14ac:dyDescent="0.25">
      <c r="C19" s="1"/>
    </row>
    <row r="20" spans="1:3" x14ac:dyDescent="0.25">
      <c r="C20" s="1"/>
    </row>
    <row r="21" spans="1:3" x14ac:dyDescent="0.25">
      <c r="C21" s="3"/>
    </row>
    <row r="23" spans="1:3" x14ac:dyDescent="0.25">
      <c r="A23" s="4"/>
      <c r="B23" s="4"/>
      <c r="C23" s="6"/>
    </row>
    <row r="26" spans="1:3" x14ac:dyDescent="0.25">
      <c r="A26" s="4"/>
      <c r="B26" s="4"/>
      <c r="C26" s="6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2024</vt:lpstr>
      <vt:lpstr>Tabelle2</vt:lpstr>
      <vt:lpstr>'2024'!Druckbereich</vt:lpstr>
    </vt:vector>
  </TitlesOfParts>
  <Company>DSD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Lohnabrechnung 2013</dc:title>
  <dc:creator>VTL-Melissa Bornhauser</dc:creator>
  <dc:description>geeignet für Standardfälle</dc:description>
  <cp:lastModifiedBy>Bornhauser Melissa</cp:lastModifiedBy>
  <cp:lastPrinted>2023-02-23T13:24:31Z</cp:lastPrinted>
  <dcterms:created xsi:type="dcterms:W3CDTF">1999-12-15T10:02:01Z</dcterms:created>
  <dcterms:modified xsi:type="dcterms:W3CDTF">2023-12-11T12:00:21Z</dcterms:modified>
</cp:coreProperties>
</file>